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5" name="ID_9E2379FDDBD1455FA339FDC95B7B1E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1066800"/>
          <a:ext cx="1952625" cy="2057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4407B620B6FE401AB60A020B1265A21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19250" y="1727200"/>
          <a:ext cx="5048250" cy="5705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A068E6021D7E4756AC61F27AA43D1515" descr="D:\用户目录\我的文档\xwechat_files\wxid_2wgosvtr1g9u21_5d2d\temp\InputTemp\41be4b52-10f7-4f0d-9dbf-7b5bb16c36c5.png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1724025" y="3016250"/>
          <a:ext cx="1092835" cy="1009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18" name="ID_4BE26337B77F49C59C585146286FF559" descr="D:\用户目录\我的文档\xwechat_files\wxid_2wgosvtr1g9u21_5d2d\temp\InputTemp\6df02414-d403-4367-bba1-3378e6589332.png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1619250" y="3981450"/>
          <a:ext cx="975360" cy="921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19" name="ID_AC16AEB491CD47D6A1F65A548E2A7F51" descr="D:\用户目录\我的文档\xwechat_files\wxid_2wgosvtr1g9u21_5d2d\temp\InputTemp\6ace0451-4c8b-499a-addf-f071ee4b2f83.png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819275" y="5172075"/>
          <a:ext cx="1033780" cy="98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20" name="ID_C04EBBE74740449AB2656B3109635FD6" descr="D:\用户目录\我的文档\xwechat_files\wxid_2wgosvtr1g9u21_5d2d\temp\InputTemp\ee2fac2c-8367-4177-b0a0-37292f8390d8.png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1933575" y="6708775"/>
          <a:ext cx="1042035" cy="958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21" name="ID_86BA16F7623D400EAFB23AC84F00AF14" descr="D:\用户目录\我的文档\xwechat_files\wxid_2wgosvtr1g9u21_5d2d\temp\InputTemp\cae3b1d5-7885-4187-ae2c-8d7929761baf.png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1866900" y="7921625"/>
          <a:ext cx="1042035" cy="1060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22" name="ID_CD3A47C0F3B6400BBD164719012DD268" descr="D:\用户目录\我的文档\xwechat_files\wxid_2wgosvtr1g9u21_5d2d\temp\InputTemp\07b9c4c0-21b4-43c6-a698-3f16c8f85218.png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>
          <a:off x="1952625" y="9483725"/>
          <a:ext cx="704850" cy="1009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23" name="ID_5C849902762F46F1AB1AF52FE58F96DC" descr="D:\用户目录\我的文档\xwechat_files\wxid_2wgosvtr1g9u21_5d2d\temp\InputTemp\187b2368-ffc0-4e36-989a-50c19a35571f.png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1819275" y="10633075"/>
          <a:ext cx="1042670" cy="1002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24" name="ID_C87847424168408BBA8DB14BAF1B50E1" descr="D:\用户目录\我的文档\xwechat_files\wxid_2wgosvtr1g9u21_5d2d\temp\InputTemp\4ef253d3-4546-47cd-9f49-1f1e6d54973d.png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1895475" y="11699875"/>
          <a:ext cx="82169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25" name="ID_3BA65FBB1DDA47B1933F5F336ED3A81D" descr="D:\用户目录\我的文档\xwechat_files\wxid_2wgosvtr1g9u21_5d2d\temp\InputTemp\04987ab2-6a0d-46da-af7b-719fdfd7d36b.png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1619250" y="12719050"/>
          <a:ext cx="748665" cy="1031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26" name="ID_7614232EED3C4EFFA15A8E4F6D2E538B" descr="D:\用户目录\我的文档\xwechat_files\wxid_2wgosvtr1g9u21_5d2d\temp\InputTemp\b9b42224-026b-4d46-b5f4-ff864b7e0e0d.png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1619250" y="13950950"/>
          <a:ext cx="902335" cy="1003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27" name="ID_D3DC0AE446D347D18129D4E6C8BF74EE" descr="D:\用户目录\我的文档\xwechat_files\wxid_2wgosvtr1g9u21_5d2d\temp\InputTemp\dd3ad443-12ae-492b-8bb0-8326ee75b3f6.png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1857375" y="15240000"/>
          <a:ext cx="795655" cy="1023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</etc:cellImages>
</file>

<file path=xl/sharedStrings.xml><?xml version="1.0" encoding="utf-8"?>
<sst xmlns="http://schemas.openxmlformats.org/spreadsheetml/2006/main" count="65" uniqueCount="47">
  <si>
    <t>中山大学附属第三医院肇庆医院（手术室）
不锈钢家具调研报价表</t>
  </si>
  <si>
    <t>序号</t>
  </si>
  <si>
    <t>货物名称</t>
  </si>
  <si>
    <t>参考图样</t>
  </si>
  <si>
    <r>
      <rPr>
        <sz val="14"/>
        <color theme="1"/>
        <rFont val="宋体"/>
        <charset val="134"/>
      </rPr>
      <t>名称</t>
    </r>
    <r>
      <rPr>
        <sz val="14"/>
        <color theme="1"/>
        <rFont val="Calibri"/>
        <charset val="134"/>
      </rPr>
      <t>/</t>
    </r>
    <r>
      <rPr>
        <sz val="14"/>
        <color theme="1"/>
        <rFont val="宋体"/>
        <charset val="134"/>
      </rPr>
      <t>规格（</t>
    </r>
    <r>
      <rPr>
        <sz val="14"/>
        <color theme="1"/>
        <rFont val="Calibri"/>
        <charset val="134"/>
      </rPr>
      <t>mm</t>
    </r>
    <r>
      <rPr>
        <sz val="14"/>
        <color theme="1"/>
        <rFont val="宋体"/>
        <charset val="134"/>
      </rPr>
      <t>）</t>
    </r>
  </si>
  <si>
    <t>数量</t>
  </si>
  <si>
    <t>单位</t>
  </si>
  <si>
    <t>单价</t>
  </si>
  <si>
    <t>金额</t>
  </si>
  <si>
    <t>备注</t>
  </si>
  <si>
    <r>
      <rPr>
        <sz val="14"/>
        <color theme="1"/>
        <rFont val="宋体"/>
        <charset val="134"/>
      </rPr>
      <t>不锈钢货架（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）</t>
    </r>
  </si>
  <si>
    <t>1000*650*2100</t>
  </si>
  <si>
    <t>个</t>
  </si>
  <si>
    <r>
      <rPr>
        <sz val="12"/>
        <color theme="1"/>
        <rFont val="宋体"/>
        <charset val="134"/>
      </rPr>
      <t>手术室；方管</t>
    </r>
    <r>
      <rPr>
        <sz val="12"/>
        <color theme="1"/>
        <rFont val="Calibri"/>
        <charset val="134"/>
      </rPr>
      <t>30*30*1.2</t>
    </r>
    <r>
      <rPr>
        <sz val="12"/>
        <color theme="1"/>
        <rFont val="宋体"/>
        <charset val="134"/>
      </rPr>
      <t>，侧板厚</t>
    </r>
    <r>
      <rPr>
        <sz val="12"/>
        <color theme="1"/>
        <rFont val="Calibri"/>
        <charset val="134"/>
      </rPr>
      <t>1.2</t>
    </r>
    <r>
      <rPr>
        <sz val="12"/>
        <color theme="1"/>
        <rFont val="宋体"/>
        <charset val="134"/>
      </rPr>
      <t>，</t>
    </r>
    <r>
      <rPr>
        <sz val="12"/>
        <color theme="1"/>
        <rFont val="宋体"/>
        <charset val="134"/>
      </rPr>
      <t>顶板、底板厚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；后板厚</t>
    </r>
    <r>
      <rPr>
        <sz val="12"/>
        <color theme="1"/>
        <rFont val="Calibri"/>
        <charset val="134"/>
      </rPr>
      <t>0.8</t>
    </r>
  </si>
  <si>
    <r>
      <rPr>
        <sz val="14"/>
        <color theme="1"/>
        <rFont val="宋体"/>
        <charset val="134"/>
      </rPr>
      <t>不锈钢货架（</t>
    </r>
    <r>
      <rPr>
        <sz val="14"/>
        <color theme="1"/>
        <rFont val="Calibri"/>
        <charset val="134"/>
      </rPr>
      <t>2</t>
    </r>
    <r>
      <rPr>
        <sz val="14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</si>
  <si>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>手术室；方管</t>
    </r>
    <r>
      <rPr>
        <sz val="12"/>
        <color theme="1"/>
        <rFont val="Calibri"/>
        <charset val="134"/>
      </rPr>
      <t>30*30*1.2</t>
    </r>
    <r>
      <rPr>
        <sz val="12"/>
        <color theme="1"/>
        <rFont val="宋体"/>
        <charset val="134"/>
      </rPr>
      <t>，</t>
    </r>
    <r>
      <rPr>
        <sz val="12"/>
        <color theme="1"/>
        <rFont val="宋体"/>
        <charset val="134"/>
      </rPr>
      <t>顶板、底板厚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；后板厚</t>
    </r>
    <r>
      <rPr>
        <sz val="12"/>
        <color theme="1"/>
        <rFont val="Calibri"/>
        <charset val="134"/>
      </rPr>
      <t>0.8</t>
    </r>
  </si>
  <si>
    <r>
      <rPr>
        <sz val="14"/>
        <color theme="1"/>
        <rFont val="宋体"/>
        <charset val="134"/>
      </rPr>
      <t>不锈钢货架（</t>
    </r>
    <r>
      <rPr>
        <sz val="14"/>
        <color theme="1"/>
        <rFont val="Calibri"/>
        <charset val="134"/>
      </rPr>
      <t>3</t>
    </r>
    <r>
      <rPr>
        <sz val="14"/>
        <color theme="1"/>
        <rFont val="宋体"/>
        <charset val="134"/>
      </rPr>
      <t>）</t>
    </r>
  </si>
  <si>
    <t>治疗车</t>
  </si>
  <si>
    <t>800*480*920</t>
  </si>
  <si>
    <t>台</t>
  </si>
  <si>
    <r>
      <rPr>
        <sz val="12"/>
        <color theme="1"/>
        <rFont val="宋体"/>
        <charset val="134"/>
      </rPr>
      <t>手术室；台面厚</t>
    </r>
    <r>
      <rPr>
        <sz val="12"/>
        <color theme="1"/>
        <rFont val="Calibri"/>
        <charset val="134"/>
      </rPr>
      <t>1.2</t>
    </r>
    <r>
      <rPr>
        <sz val="12"/>
        <color theme="1"/>
        <rFont val="宋体"/>
        <charset val="134"/>
      </rPr>
      <t>，柜身、抽屉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；管φ</t>
    </r>
    <r>
      <rPr>
        <sz val="12"/>
        <color theme="1"/>
        <rFont val="Calibri"/>
        <charset val="134"/>
      </rPr>
      <t>19*1.0</t>
    </r>
    <r>
      <rPr>
        <sz val="12"/>
        <color theme="1"/>
        <rFont val="宋体"/>
        <charset val="134"/>
      </rPr>
      <t>；脚轮</t>
    </r>
    <r>
      <rPr>
        <sz val="12"/>
        <color theme="1"/>
        <rFont val="Calibri"/>
        <charset val="134"/>
      </rPr>
      <t>4</t>
    </r>
    <r>
      <rPr>
        <sz val="12"/>
        <color theme="1"/>
        <rFont val="宋体"/>
        <charset val="134"/>
      </rPr>
      <t>寸科顺轮</t>
    </r>
  </si>
  <si>
    <t>麻醉车</t>
  </si>
  <si>
    <t>620*420*850</t>
  </si>
  <si>
    <r>
      <rPr>
        <sz val="12"/>
        <color theme="1"/>
        <rFont val="宋体"/>
        <charset val="134"/>
      </rPr>
      <t>手术室；层板厚</t>
    </r>
    <r>
      <rPr>
        <sz val="12"/>
        <color theme="1"/>
        <rFont val="Calibri"/>
        <charset val="134"/>
      </rPr>
      <t>1.2</t>
    </r>
    <r>
      <rPr>
        <sz val="12"/>
        <color theme="1"/>
        <rFont val="宋体"/>
        <charset val="134"/>
      </rPr>
      <t>，围板、抽屉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；管φ</t>
    </r>
    <r>
      <rPr>
        <sz val="12"/>
        <color theme="1"/>
        <rFont val="Calibri"/>
        <charset val="134"/>
      </rPr>
      <t>25*1.0</t>
    </r>
    <r>
      <rPr>
        <sz val="12"/>
        <color theme="1"/>
        <rFont val="宋体"/>
        <charset val="134"/>
      </rPr>
      <t>；脚轮</t>
    </r>
    <r>
      <rPr>
        <sz val="12"/>
        <color theme="1"/>
        <rFont val="Calibri"/>
        <charset val="134"/>
      </rPr>
      <t>4</t>
    </r>
    <r>
      <rPr>
        <sz val="12"/>
        <color theme="1"/>
        <rFont val="宋体"/>
        <charset val="134"/>
      </rPr>
      <t>寸科顺轮</t>
    </r>
  </si>
  <si>
    <t>大号治疗车</t>
  </si>
  <si>
    <t>1000*650*850*80</t>
  </si>
  <si>
    <r>
      <rPr>
        <sz val="12"/>
        <color theme="1"/>
        <rFont val="宋体"/>
        <charset val="134"/>
      </rPr>
      <t>手术室；层板厚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；管φ</t>
    </r>
    <r>
      <rPr>
        <sz val="12"/>
        <color theme="1"/>
        <rFont val="Calibri"/>
        <charset val="134"/>
      </rPr>
      <t>25*1.0</t>
    </r>
    <r>
      <rPr>
        <sz val="12"/>
        <color theme="1"/>
        <rFont val="宋体"/>
        <charset val="134"/>
      </rPr>
      <t>；脚轮</t>
    </r>
    <r>
      <rPr>
        <sz val="12"/>
        <color theme="1"/>
        <rFont val="Calibri"/>
        <charset val="134"/>
      </rPr>
      <t>4</t>
    </r>
    <r>
      <rPr>
        <sz val="12"/>
        <color theme="1"/>
        <rFont val="宋体"/>
        <charset val="134"/>
      </rPr>
      <t>寸科顺轮</t>
    </r>
  </si>
  <si>
    <t>小号治疗车</t>
  </si>
  <si>
    <t>650*420*850*80</t>
  </si>
  <si>
    <r>
      <rPr>
        <sz val="14"/>
        <color theme="1"/>
        <rFont val="宋体"/>
        <charset val="134"/>
      </rPr>
      <t>不锈钢货架（</t>
    </r>
    <r>
      <rPr>
        <sz val="14"/>
        <color theme="1"/>
        <rFont val="Calibri"/>
        <charset val="134"/>
      </rPr>
      <t>4</t>
    </r>
    <r>
      <rPr>
        <sz val="14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</si>
  <si>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>手术室；</t>
    </r>
    <r>
      <rPr>
        <sz val="12"/>
        <color theme="1"/>
        <rFont val="宋体"/>
        <charset val="134"/>
      </rPr>
      <t>侧板厚</t>
    </r>
    <r>
      <rPr>
        <sz val="12"/>
        <color theme="1"/>
        <rFont val="Calibri"/>
        <charset val="134"/>
      </rPr>
      <t>1.2</t>
    </r>
    <r>
      <rPr>
        <sz val="12"/>
        <color theme="1"/>
        <rFont val="宋体"/>
        <charset val="134"/>
      </rPr>
      <t>，</t>
    </r>
    <r>
      <rPr>
        <sz val="12"/>
        <color theme="1"/>
        <rFont val="宋体"/>
        <charset val="134"/>
      </rPr>
      <t>顶板、底板厚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；后板厚</t>
    </r>
    <r>
      <rPr>
        <sz val="12"/>
        <color theme="1"/>
        <rFont val="Calibri"/>
        <charset val="134"/>
      </rPr>
      <t>0.8</t>
    </r>
  </si>
  <si>
    <t>不锈钢挂柜</t>
  </si>
  <si>
    <t xml:space="preserve">
645*200*1645</t>
  </si>
  <si>
    <r>
      <rPr>
        <sz val="12"/>
        <color theme="1"/>
        <rFont val="宋体"/>
        <charset val="134"/>
      </rPr>
      <t>手术室；</t>
    </r>
    <r>
      <rPr>
        <sz val="12"/>
        <color theme="1"/>
        <rFont val="宋体"/>
        <charset val="134"/>
      </rPr>
      <t>侧板厚</t>
    </r>
    <r>
      <rPr>
        <sz val="12"/>
        <color theme="1"/>
        <rFont val="Calibri"/>
        <charset val="134"/>
      </rPr>
      <t>1.2</t>
    </r>
    <r>
      <rPr>
        <sz val="12"/>
        <color theme="1"/>
        <rFont val="宋体"/>
        <charset val="134"/>
      </rPr>
      <t>，</t>
    </r>
    <r>
      <rPr>
        <sz val="12"/>
        <color theme="1"/>
        <rFont val="宋体"/>
        <charset val="134"/>
      </rPr>
      <t>顶板、底板厚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；一层后板厚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，另一层后板厚</t>
    </r>
    <r>
      <rPr>
        <sz val="12"/>
        <color theme="1"/>
        <rFont val="Calibri"/>
        <charset val="134"/>
      </rPr>
      <t>0.8</t>
    </r>
  </si>
  <si>
    <r>
      <rPr>
        <sz val="14"/>
        <color theme="1"/>
        <rFont val="宋体"/>
        <charset val="134"/>
      </rPr>
      <t>不锈钢货架（</t>
    </r>
    <r>
      <rPr>
        <sz val="14"/>
        <color theme="1"/>
        <rFont val="Calibri"/>
        <charset val="134"/>
      </rPr>
      <t>5</t>
    </r>
    <r>
      <rPr>
        <sz val="14"/>
        <color theme="1"/>
        <rFont val="宋体"/>
        <charset val="134"/>
      </rPr>
      <t>）</t>
    </r>
  </si>
  <si>
    <t>不锈钢器械柜</t>
  </si>
  <si>
    <t xml:space="preserve">
1000*650*2100</t>
  </si>
  <si>
    <r>
      <rPr>
        <sz val="12"/>
        <color theme="1"/>
        <rFont val="宋体"/>
        <charset val="134"/>
      </rPr>
      <t>手术室；顶板、底板厚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；后板厚</t>
    </r>
    <r>
      <rPr>
        <sz val="12"/>
        <color theme="1"/>
        <rFont val="Calibri"/>
        <charset val="134"/>
      </rPr>
      <t>0.8</t>
    </r>
  </si>
  <si>
    <r>
      <rPr>
        <sz val="14"/>
        <color theme="1"/>
        <rFont val="宋体"/>
        <charset val="134"/>
      </rPr>
      <t>不锈钢货架（</t>
    </r>
    <r>
      <rPr>
        <sz val="14"/>
        <color theme="1"/>
        <rFont val="Calibri"/>
        <charset val="134"/>
      </rPr>
      <t>6</t>
    </r>
    <r>
      <rPr>
        <sz val="14"/>
        <color theme="1"/>
        <rFont val="宋体"/>
        <charset val="134"/>
      </rPr>
      <t>）</t>
    </r>
  </si>
  <si>
    <t>1000*450*2100</t>
  </si>
  <si>
    <r>
      <rPr>
        <sz val="12"/>
        <color theme="1"/>
        <rFont val="宋体"/>
        <charset val="134"/>
      </rPr>
      <t>手术室；</t>
    </r>
    <r>
      <rPr>
        <sz val="12"/>
        <color theme="1"/>
        <rFont val="宋体"/>
        <charset val="134"/>
      </rPr>
      <t>立柱</t>
    </r>
    <r>
      <rPr>
        <sz val="12"/>
        <color theme="1"/>
        <rFont val="Calibri"/>
        <charset val="134"/>
      </rPr>
      <t>30*30*1.2</t>
    </r>
    <r>
      <rPr>
        <sz val="12"/>
        <color theme="1"/>
        <rFont val="宋体"/>
        <charset val="134"/>
      </rPr>
      <t>，</t>
    </r>
    <r>
      <rPr>
        <sz val="12"/>
        <color theme="1"/>
        <rFont val="宋体"/>
        <charset val="134"/>
      </rPr>
      <t>顶板、底板厚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；后板厚</t>
    </r>
    <r>
      <rPr>
        <sz val="12"/>
        <color theme="1"/>
        <rFont val="Calibri"/>
        <charset val="134"/>
      </rPr>
      <t>0.8</t>
    </r>
  </si>
  <si>
    <t>带轮不锈钢柜</t>
  </si>
  <si>
    <t xml:space="preserve">
1100*500*1950</t>
  </si>
  <si>
    <r>
      <rPr>
        <sz val="12"/>
        <color theme="1"/>
        <rFont val="宋体"/>
        <charset val="134"/>
      </rPr>
      <t>手术室；</t>
    </r>
    <r>
      <rPr>
        <sz val="12"/>
        <color theme="1"/>
        <rFont val="宋体"/>
        <charset val="134"/>
      </rPr>
      <t>侧板厚</t>
    </r>
    <r>
      <rPr>
        <sz val="12"/>
        <color theme="1"/>
        <rFont val="Calibri"/>
        <charset val="134"/>
      </rPr>
      <t>1.2</t>
    </r>
    <r>
      <rPr>
        <sz val="12"/>
        <color theme="1"/>
        <rFont val="宋体"/>
        <charset val="134"/>
      </rPr>
      <t>，</t>
    </r>
    <r>
      <rPr>
        <sz val="12"/>
        <color theme="1"/>
        <rFont val="宋体"/>
        <charset val="134"/>
      </rPr>
      <t>顶板、底板厚</t>
    </r>
    <r>
      <rPr>
        <sz val="12"/>
        <color theme="1"/>
        <rFont val="Calibri"/>
        <charset val="134"/>
      </rPr>
      <t>1.0</t>
    </r>
    <r>
      <rPr>
        <sz val="12"/>
        <color theme="1"/>
        <rFont val="宋体"/>
        <charset val="134"/>
      </rPr>
      <t>；门用50*20*1.0方管+5cm厚玻璃，后板厚</t>
    </r>
    <r>
      <rPr>
        <sz val="12"/>
        <color theme="1"/>
        <rFont val="Calibri"/>
        <charset val="134"/>
      </rPr>
      <t>0.8</t>
    </r>
  </si>
  <si>
    <r>
      <t>备注：
1、</t>
    </r>
    <r>
      <rPr>
        <sz val="12"/>
        <color rgb="FFFF0000"/>
        <rFont val="宋体"/>
        <charset val="134"/>
      </rPr>
      <t>板材、管材等全部采用</t>
    </r>
    <r>
      <rPr>
        <sz val="12"/>
        <color rgb="FFFF0000"/>
        <rFont val="Calibri"/>
        <charset val="134"/>
      </rPr>
      <t>304</t>
    </r>
    <r>
      <rPr>
        <sz val="12"/>
        <color rgb="FFFF0000"/>
        <rFont val="宋体"/>
        <charset val="134"/>
      </rPr>
      <t>不锈钢制作</t>
    </r>
    <r>
      <rPr>
        <sz val="12"/>
        <rFont val="宋体"/>
        <charset val="134"/>
      </rPr>
      <t>。
2、报价包含运输费、搬运费、税费、售后服务费等。
3、需送货到科室指定地点。</t>
    </r>
  </si>
  <si>
    <t>合计：</t>
  </si>
  <si>
    <t>报价单位（盖章）：
联系人：
联系电话：
报价日期：2026年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</si>
</sst>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2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view="pageBreakPreview" zoomScaleNormal="100" topLeftCell="A3" workbookViewId="0">
      <selection activeCell="G15" sqref="G15"/>
    </sheetView>
  </sheetViews>
  <sheetFormatPr defaultColWidth="9" defaultRowHeight="13.5"/>
  <cols>
    <col min="1" max="1" width="4.75" style="1" customWidth="1"/>
    <col min="2" max="2" width="10.75" style="1" customWidth="1"/>
    <col min="3" max="3" width="19" style="1" customWidth="1"/>
    <col min="4" max="4" width="11.375" style="1" customWidth="1"/>
    <col min="5" max="5" width="6.125" style="1" customWidth="1"/>
    <col min="6" max="6" width="4.75" style="1" customWidth="1"/>
    <col min="7" max="8" width="6.625" style="1" customWidth="1"/>
    <col min="9" max="9" width="14.625" style="1" customWidth="1"/>
  </cols>
  <sheetData>
    <row r="1" ht="7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99" customHeight="1" spans="1:9">
      <c r="A3" s="4">
        <v>1</v>
      </c>
      <c r="B3" s="3" t="s">
        <v>10</v>
      </c>
      <c r="C3" s="5" t="str">
        <f>_xlfn.DISPIMG("ID_9E2379FDDBD1455FA339FDC95B7B1E29",1)</f>
        <v>=DISPIMG("ID_9E2379FDDBD1455FA339FDC95B7B1E29",1)</v>
      </c>
      <c r="D3" s="4" t="s">
        <v>11</v>
      </c>
      <c r="E3" s="4">
        <v>2</v>
      </c>
      <c r="F3" s="3" t="s">
        <v>12</v>
      </c>
      <c r="G3" s="4"/>
      <c r="H3" s="4">
        <f>E3*G3</f>
        <v>0</v>
      </c>
      <c r="I3" s="6" t="s">
        <v>13</v>
      </c>
    </row>
    <row r="4" ht="98" customHeight="1" spans="1:9">
      <c r="A4" s="4">
        <v>2</v>
      </c>
      <c r="B4" s="3" t="s">
        <v>14</v>
      </c>
      <c r="C4" s="5" t="str">
        <f>_xlfn.DISPIMG("ID_4407B620B6FE401AB60A020B1265A21E",1)</f>
        <v>=DISPIMG("ID_4407B620B6FE401AB60A020B1265A21E",1)</v>
      </c>
      <c r="D4" s="4" t="s">
        <v>11</v>
      </c>
      <c r="E4" s="4">
        <v>1</v>
      </c>
      <c r="F4" s="3" t="s">
        <v>12</v>
      </c>
      <c r="G4" s="4"/>
      <c r="H4" s="4">
        <f t="shared" ref="H4:H15" si="0">E4*G4</f>
        <v>0</v>
      </c>
      <c r="I4" s="6" t="s">
        <v>15</v>
      </c>
    </row>
    <row r="5" ht="79.5" customHeight="1" spans="1:9">
      <c r="A5" s="4">
        <v>3</v>
      </c>
      <c r="B5" s="3" t="s">
        <v>16</v>
      </c>
      <c r="C5" s="5" t="str">
        <f>_xlfn.DISPIMG("ID_A068E6021D7E4756AC61F27AA43D1515",1)</f>
        <v>=DISPIMG("ID_A068E6021D7E4756AC61F27AA43D1515",1)</v>
      </c>
      <c r="D5" s="4" t="s">
        <v>11</v>
      </c>
      <c r="E5" s="4">
        <v>2</v>
      </c>
      <c r="F5" s="3" t="s">
        <v>12</v>
      </c>
      <c r="G5" s="4"/>
      <c r="H5" s="4">
        <f t="shared" si="0"/>
        <v>0</v>
      </c>
      <c r="I5" s="6" t="s">
        <v>13</v>
      </c>
    </row>
    <row r="6" ht="78" customHeight="1" spans="1:9">
      <c r="A6" s="4">
        <v>4</v>
      </c>
      <c r="B6" s="3" t="s">
        <v>17</v>
      </c>
      <c r="C6" s="5" t="str">
        <f>_xlfn.DISPIMG("ID_4BE26337B77F49C59C585146286FF559",1)</f>
        <v>=DISPIMG("ID_4BE26337B77F49C59C585146286FF559",1)</v>
      </c>
      <c r="D6" s="4" t="s">
        <v>18</v>
      </c>
      <c r="E6" s="4">
        <v>10</v>
      </c>
      <c r="F6" s="3" t="s">
        <v>19</v>
      </c>
      <c r="G6" s="4"/>
      <c r="H6" s="4">
        <f t="shared" si="0"/>
        <v>0</v>
      </c>
      <c r="I6" s="6" t="s">
        <v>20</v>
      </c>
    </row>
    <row r="7" ht="119" customHeight="1" spans="1:9">
      <c r="A7" s="4">
        <v>5</v>
      </c>
      <c r="B7" s="3" t="s">
        <v>21</v>
      </c>
      <c r="C7" s="4" t="str">
        <f>_xlfn.DISPIMG("ID_AC16AEB491CD47D6A1F65A548E2A7F51",1)</f>
        <v>=DISPIMG("ID_AC16AEB491CD47D6A1F65A548E2A7F51",1)</v>
      </c>
      <c r="D7" s="4" t="s">
        <v>22</v>
      </c>
      <c r="E7" s="4">
        <v>5</v>
      </c>
      <c r="F7" s="3" t="s">
        <v>19</v>
      </c>
      <c r="G7" s="4"/>
      <c r="H7" s="4">
        <f t="shared" si="0"/>
        <v>0</v>
      </c>
      <c r="I7" s="6" t="s">
        <v>23</v>
      </c>
    </row>
    <row r="8" ht="102" customHeight="1" spans="1:9">
      <c r="A8" s="4">
        <v>6</v>
      </c>
      <c r="B8" s="3" t="s">
        <v>24</v>
      </c>
      <c r="C8" s="3" t="str">
        <f>_xlfn.DISPIMG("ID_C04EBBE74740449AB2656B3109635FD6",1)</f>
        <v>=DISPIMG("ID_C04EBBE74740449AB2656B3109635FD6",1)</v>
      </c>
      <c r="D8" s="4" t="s">
        <v>25</v>
      </c>
      <c r="E8" s="4">
        <v>10</v>
      </c>
      <c r="F8" s="3" t="s">
        <v>19</v>
      </c>
      <c r="G8" s="4"/>
      <c r="H8" s="4">
        <f t="shared" si="0"/>
        <v>0</v>
      </c>
      <c r="I8" s="6" t="s">
        <v>26</v>
      </c>
    </row>
    <row r="9" ht="108" customHeight="1" spans="1:9">
      <c r="A9" s="4">
        <v>7</v>
      </c>
      <c r="B9" s="3" t="s">
        <v>27</v>
      </c>
      <c r="C9" s="3" t="str">
        <f>_xlfn.DISPIMG("ID_86BA16F7623D400EAFB23AC84F00AF14",1)</f>
        <v>=DISPIMG("ID_86BA16F7623D400EAFB23AC84F00AF14",1)</v>
      </c>
      <c r="D9" s="4" t="s">
        <v>28</v>
      </c>
      <c r="E9" s="4">
        <v>10</v>
      </c>
      <c r="F9" s="3" t="s">
        <v>19</v>
      </c>
      <c r="G9" s="4"/>
      <c r="H9" s="4">
        <f t="shared" si="0"/>
        <v>0</v>
      </c>
      <c r="I9" s="6" t="s">
        <v>26</v>
      </c>
    </row>
    <row r="10" ht="109" customHeight="1" spans="1:9">
      <c r="A10" s="4">
        <v>8</v>
      </c>
      <c r="B10" s="3" t="s">
        <v>29</v>
      </c>
      <c r="C10" s="3" t="str">
        <f>_xlfn.DISPIMG("ID_CD3A47C0F3B6400BBD164719012DD268",1)</f>
        <v>=DISPIMG("ID_CD3A47C0F3B6400BBD164719012DD268",1)</v>
      </c>
      <c r="D10" s="4" t="s">
        <v>11</v>
      </c>
      <c r="E10" s="4">
        <v>4</v>
      </c>
      <c r="F10" s="3" t="s">
        <v>12</v>
      </c>
      <c r="G10" s="4"/>
      <c r="H10" s="4">
        <f t="shared" si="0"/>
        <v>0</v>
      </c>
      <c r="I10" s="6" t="s">
        <v>30</v>
      </c>
    </row>
    <row r="11" ht="90" customHeight="1" spans="1:9">
      <c r="A11" s="4">
        <v>9</v>
      </c>
      <c r="B11" s="3" t="s">
        <v>31</v>
      </c>
      <c r="C11" s="3" t="str">
        <f>_xlfn.DISPIMG("ID_5C849902762F46F1AB1AF52FE58F96DC",1)</f>
        <v>=DISPIMG("ID_5C849902762F46F1AB1AF52FE58F96DC",1)</v>
      </c>
      <c r="D11" s="3" t="s">
        <v>32</v>
      </c>
      <c r="E11" s="4">
        <v>1</v>
      </c>
      <c r="F11" s="3" t="s">
        <v>12</v>
      </c>
      <c r="G11" s="4"/>
      <c r="H11" s="4">
        <f t="shared" si="0"/>
        <v>0</v>
      </c>
      <c r="I11" s="6" t="s">
        <v>33</v>
      </c>
    </row>
    <row r="12" ht="86" customHeight="1" spans="1:9">
      <c r="A12" s="4">
        <v>10</v>
      </c>
      <c r="B12" s="3" t="s">
        <v>34</v>
      </c>
      <c r="C12" s="3" t="str">
        <f>_xlfn.DISPIMG("ID_C87847424168408BBA8DB14BAF1B50E1",1)</f>
        <v>=DISPIMG("ID_C87847424168408BBA8DB14BAF1B50E1",1)</v>
      </c>
      <c r="D12" s="4" t="s">
        <v>11</v>
      </c>
      <c r="E12" s="4">
        <v>1</v>
      </c>
      <c r="F12" s="3" t="s">
        <v>12</v>
      </c>
      <c r="G12" s="4"/>
      <c r="H12" s="4">
        <f t="shared" si="0"/>
        <v>0</v>
      </c>
      <c r="I12" s="6" t="s">
        <v>30</v>
      </c>
    </row>
    <row r="13" ht="97" customHeight="1" spans="1:9">
      <c r="A13" s="4">
        <v>11</v>
      </c>
      <c r="B13" s="3" t="s">
        <v>35</v>
      </c>
      <c r="C13" s="3" t="str">
        <f>_xlfn.DISPIMG("ID_3BA65FBB1DDA47B1933F5F336ED3A81D",1)</f>
        <v>=DISPIMG("ID_3BA65FBB1DDA47B1933F5F336ED3A81D",1)</v>
      </c>
      <c r="D13" s="3" t="s">
        <v>36</v>
      </c>
      <c r="E13" s="4">
        <v>1</v>
      </c>
      <c r="F13" s="3" t="s">
        <v>12</v>
      </c>
      <c r="G13" s="4"/>
      <c r="H13" s="4">
        <f t="shared" si="0"/>
        <v>0</v>
      </c>
      <c r="I13" s="6" t="s">
        <v>37</v>
      </c>
    </row>
    <row r="14" ht="89" customHeight="1" spans="1:9">
      <c r="A14" s="4">
        <v>12</v>
      </c>
      <c r="B14" s="3" t="s">
        <v>38</v>
      </c>
      <c r="C14" s="3" t="str">
        <f>_xlfn.DISPIMG("ID_7614232EED3C4EFFA15A8E4F6D2E538B",1)</f>
        <v>=DISPIMG("ID_7614232EED3C4EFFA15A8E4F6D2E538B",1)</v>
      </c>
      <c r="D14" s="4" t="s">
        <v>39</v>
      </c>
      <c r="E14" s="4">
        <v>2</v>
      </c>
      <c r="F14" s="3" t="s">
        <v>12</v>
      </c>
      <c r="G14" s="4"/>
      <c r="H14" s="4">
        <f t="shared" si="0"/>
        <v>0</v>
      </c>
      <c r="I14" s="6" t="s">
        <v>40</v>
      </c>
    </row>
    <row r="15" ht="128" customHeight="1" spans="1:9">
      <c r="A15" s="4">
        <v>13</v>
      </c>
      <c r="B15" s="3" t="s">
        <v>41</v>
      </c>
      <c r="C15" s="3" t="str">
        <f>_xlfn.DISPIMG("ID_D3DC0AE446D347D18129D4E6C8BF74EE",1)</f>
        <v>=DISPIMG("ID_D3DC0AE446D347D18129D4E6C8BF74EE",1)</v>
      </c>
      <c r="D15" s="3" t="s">
        <v>42</v>
      </c>
      <c r="E15" s="4">
        <v>2</v>
      </c>
      <c r="F15" s="3" t="s">
        <v>12</v>
      </c>
      <c r="G15" s="4"/>
      <c r="H15" s="4">
        <f t="shared" si="0"/>
        <v>0</v>
      </c>
      <c r="I15" s="6" t="s">
        <v>43</v>
      </c>
    </row>
    <row r="16" ht="65" customHeight="1" spans="1:9">
      <c r="A16" s="7" t="s">
        <v>44</v>
      </c>
      <c r="B16" s="8"/>
      <c r="C16" s="8"/>
      <c r="D16" s="8"/>
      <c r="E16" s="9"/>
      <c r="F16" s="10" t="s">
        <v>45</v>
      </c>
      <c r="G16" s="11"/>
      <c r="H16" s="12" t="str">
        <f>SUM(H3:H15)&amp;"元"</f>
        <v>0元</v>
      </c>
      <c r="I16" s="13"/>
    </row>
    <row r="17" ht="92" customHeight="1" spans="1:9">
      <c r="A17" s="14" t="s">
        <v>46</v>
      </c>
      <c r="B17" s="14"/>
      <c r="C17" s="14"/>
      <c r="D17" s="14"/>
      <c r="E17" s="14"/>
      <c r="F17" s="14"/>
      <c r="G17" s="14"/>
      <c r="H17" s="14"/>
      <c r="I17" s="14"/>
    </row>
  </sheetData>
  <mergeCells count="5">
    <mergeCell ref="A1:I1"/>
    <mergeCell ref="A16:E16"/>
    <mergeCell ref="F16:G16"/>
    <mergeCell ref="H16:I16"/>
    <mergeCell ref="A17:I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李俊贤</dc:creator>
  <cp:lastModifiedBy>李俊贤</cp:lastModifiedBy>
  <dcterms:created xsi:type="dcterms:W3CDTF">2026-11-04T06:51:00Z</dcterms:created>
  <dcterms:modified xsi:type="dcterms:W3CDTF">2026-11-04T09:00:37Z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24B27EE2656E4975A4BF4A330707C181_11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